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supuesto-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<sst xmlns="http://schemas.openxmlformats.org/spreadsheetml/2006/main" count="103" uniqueCount="79">
  <si>
    <t xml:space="preserve">INGRESOS Y GASTOS 2025</t>
  </si>
  <si>
    <t xml:space="preserve">INGRESOS Y GASTOS PREVISTOS 2025</t>
  </si>
  <si>
    <t xml:space="preserve">(En Euros) </t>
  </si>
  <si>
    <t xml:space="preserve">CAPITULO I.- SEDE SOCIAL</t>
  </si>
  <si>
    <t xml:space="preserve">ENERO</t>
  </si>
  <si>
    <t xml:space="preserve">FEBRERO</t>
  </si>
  <si>
    <t xml:space="preserve">MARZO</t>
  </si>
  <si>
    <t xml:space="preserve">ABRIL</t>
  </si>
  <si>
    <t xml:space="preserve">MAYO</t>
  </si>
  <si>
    <t xml:space="preserve">JUNIO</t>
  </si>
  <si>
    <t xml:space="preserve">JULIO</t>
  </si>
  <si>
    <t xml:space="preserve">AGOSTO</t>
  </si>
  <si>
    <t xml:space="preserve">SEPTIEMBRE</t>
  </si>
  <si>
    <t xml:space="preserve">OCTUBRE</t>
  </si>
  <si>
    <t xml:space="preserve">NOVIEMBRE</t>
  </si>
  <si>
    <t xml:space="preserve">DICIEMBRE</t>
  </si>
  <si>
    <t xml:space="preserve">TOTAL ENERO-DICIEMBRE</t>
  </si>
  <si>
    <t xml:space="preserve">INGRESOS</t>
  </si>
  <si>
    <t xml:space="preserve">Manteniemiento-Conservación</t>
  </si>
  <si>
    <t xml:space="preserve">Cuotas colegiales</t>
  </si>
  <si>
    <t xml:space="preserve">Agua y electricidad</t>
  </si>
  <si>
    <t xml:space="preserve">Ingresos por inscripción a visita técnica ITC</t>
  </si>
  <si>
    <t xml:space="preserve">Télefono-comunicación</t>
  </si>
  <si>
    <t xml:space="preserve">Patrocinios</t>
  </si>
  <si>
    <t xml:space="preserve">Comunidad</t>
  </si>
  <si>
    <t xml:space="preserve">Ayudas/Subvenciones/Prestaciones</t>
  </si>
  <si>
    <t xml:space="preserve">CAPITULO II.- OFICINA</t>
  </si>
  <si>
    <t xml:space="preserve">Visados</t>
  </si>
  <si>
    <t xml:space="preserve">Material e impresos de Oficina</t>
  </si>
  <si>
    <t xml:space="preserve">Otros (balizas)</t>
  </si>
  <si>
    <t xml:space="preserve">Correspondencia</t>
  </si>
  <si>
    <t xml:space="preserve">TOTAL DE INGRESOS</t>
  </si>
  <si>
    <t xml:space="preserve">Gestión web</t>
  </si>
  <si>
    <t xml:space="preserve">TOTAL INGRESOS - GASTOS</t>
  </si>
  <si>
    <t xml:space="preserve">Protección de datos</t>
  </si>
  <si>
    <t xml:space="preserve">CAPITULO III.-  ASESORÍAS Y SEGUROS</t>
  </si>
  <si>
    <t xml:space="preserve">Seguro sede</t>
  </si>
  <si>
    <t xml:space="preserve">SALDO EN CUENTAS A 31 DICIEMBRE 2025:</t>
  </si>
  <si>
    <t xml:space="preserve">Defensa profesional</t>
  </si>
  <si>
    <t xml:space="preserve">CAJASIETE:</t>
  </si>
  <si>
    <t xml:space="preserve">Asesoría fiscal, laboral y contable</t>
  </si>
  <si>
    <t xml:space="preserve">LA CAIXA:</t>
  </si>
  <si>
    <t xml:space="preserve">Seguro RC PSN Junta Directiva</t>
  </si>
  <si>
    <t xml:space="preserve">Seguro de accidentes colectivo</t>
  </si>
  <si>
    <t xml:space="preserve">CAPÍTULO IV.- REPRESENTACIÓN</t>
  </si>
  <si>
    <t xml:space="preserve">Representación en actos sociales</t>
  </si>
  <si>
    <t xml:space="preserve">Representación administrativa, jurídica y técnica</t>
  </si>
  <si>
    <t xml:space="preserve">CAPÍTULO V.- ORGANISMOS Y ASOCIACIONES</t>
  </si>
  <si>
    <t xml:space="preserve">Cuotas Consejo General</t>
  </si>
  <si>
    <t xml:space="preserve">AQIQC</t>
  </si>
  <si>
    <t xml:space="preserve">ACP</t>
  </si>
  <si>
    <t xml:space="preserve">CAPÍTULO VI.- APOYO FORMACIÓN </t>
  </si>
  <si>
    <t xml:space="preserve">Secretaría Técnica</t>
  </si>
  <si>
    <t xml:space="preserve"> -   € </t>
  </si>
  <si>
    <t xml:space="preserve">FIRMA DIGITAL CÁMARA DE COMERCIO</t>
  </si>
  <si>
    <t xml:space="preserve">CAPÍTULO VII.- IMPUESTOS Y COMISIONES BANCARIAS</t>
  </si>
  <si>
    <t xml:space="preserve">Gastos Bancarios </t>
  </si>
  <si>
    <t xml:space="preserve">Gastos Devolución Cuotas (1.07+4.28)x50x2</t>
  </si>
  <si>
    <t xml:space="preserve">IBI Inmueble Calle Castro</t>
  </si>
  <si>
    <t xml:space="preserve">Impuesto Municipal Basura</t>
  </si>
  <si>
    <t xml:space="preserve">CAPÍTULO VIII.- ORGANIZACIÓN Y COLABORACIÓN EVENTOS DE EVENTOS</t>
  </si>
  <si>
    <t xml:space="preserve">Miniolimpiadas</t>
  </si>
  <si>
    <t xml:space="preserve">San Alberto Magno</t>
  </si>
  <si>
    <t xml:space="preserve">Congreso de Estudiantes ULL</t>
  </si>
  <si>
    <t xml:space="preserve">Ferias científicas</t>
  </si>
  <si>
    <t xml:space="preserve">Exposición Maria Sklodowska-Curie.</t>
  </si>
  <si>
    <t xml:space="preserve">CAJASIETE</t>
  </si>
  <si>
    <t xml:space="preserve">CAPÍTULO IX.- PREMIOS Y HONORES</t>
  </si>
  <si>
    <t xml:space="preserve">Premios a estudiantes de grado o doctorado</t>
  </si>
  <si>
    <t xml:space="preserve">Distinción bodas de plata y oro</t>
  </si>
  <si>
    <t xml:space="preserve">Premio Excelencia Química</t>
  </si>
  <si>
    <t xml:space="preserve">Colegiado de Honor</t>
  </si>
  <si>
    <t xml:space="preserve">Otras distinciones</t>
  </si>
  <si>
    <t xml:space="preserve">CAPÍTULO X.- PUBLICIDAD</t>
  </si>
  <si>
    <t xml:space="preserve">Publicidad (medios, merchandising, …)</t>
  </si>
  <si>
    <t xml:space="preserve">CAPÍTULO XI.- ADMINISTRACIÓN Y SERVICIOS GENERALES</t>
  </si>
  <si>
    <t xml:space="preserve">Contrato auxiliar administrativo</t>
  </si>
  <si>
    <t xml:space="preserve">TOTAL GASTOS</t>
  </si>
  <si>
    <t xml:space="preserve">TOTAL 2025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</si>
</sst>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€&quot;;[RED]\-#,##0.00&quot; €&quot;"/>
    <numFmt numFmtId="166" formatCode="#,##0.00&quot; €&quot;"/>
    <numFmt numFmtId="167" formatCode="#,##0.0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1"/>
      <color rgb="FFC00000"/>
      <name val="Calibri"/>
      <family val="2"/>
      <charset val="1"/>
    </font>
    <font>
      <sz val="11"/>
      <color rgb="FF00B0F0"/>
      <name val="Calibri"/>
      <family val="2"/>
      <charset val="1"/>
    </font>
    <font>
      <b val="true"/>
      <u val="single"/>
      <sz val="11"/>
      <color theme="1"/>
      <name val="Calibri"/>
      <family val="2"/>
      <charset val="1"/>
    </font>
    <font>
      <b val="true"/>
      <sz val="11"/>
      <color rgb="FFFF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 tint="-0.15"/>
        <bgColor rgb="FFC0C0C0"/>
      </patternFill>
    </fill>
    <fill>
      <patternFill patternType="solid">
        <fgColor rgb="FF92D050"/>
        <bgColor rgb="FFC0C0C0"/>
      </patternFill>
    </fill>
    <fill>
      <patternFill patternType="solid">
        <fgColor rgb="FF00B050"/>
        <bgColor rgb="FF008080"/>
      </patternFill>
    </fill>
    <fill>
      <patternFill patternType="solid">
        <fgColor rgb="FF00B0F0"/>
        <bgColor rgb="FF33CC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5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5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7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L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customHeight="false" zeroHeight="false" outlineLevelRow="0" outlineLevelCol="0"/>
  <cols>
    <col collapsed="false" customWidth="true" hidden="false" outlineLevel="0" max="19" min="17" style="1" width="11.43"/>
    <col collapsed="false" customWidth="true" hidden="false" outlineLevel="0" max="20" min="20" style="2" width="24.71"/>
    <col collapsed="false" customWidth="true" hidden="false" outlineLevel="0" max="22" min="22" style="1" width="14.86"/>
  </cols>
  <sheetData>
    <row r="1" customFormat="false" ht="15" hidden="false" customHeight="false" outlineLevel="0" collapsed="false">
      <c r="A1" s="1" t="s">
        <v>0</v>
      </c>
      <c r="V1" s="1" t="s">
        <v>1</v>
      </c>
    </row>
    <row r="2" customFormat="false" ht="15" hidden="false" customHeight="false" outlineLevel="0" collapsed="false">
      <c r="A2" s="1" t="s">
        <v>2</v>
      </c>
      <c r="I2" s="3"/>
      <c r="Z2" s="3"/>
    </row>
    <row r="3" customFormat="false" ht="15" hidden="false" customHeight="false" outlineLevel="0" collapsed="false">
      <c r="A3" s="4" t="s">
        <v>3</v>
      </c>
      <c r="H3" s="5" t="s">
        <v>4</v>
      </c>
      <c r="I3" s="6" t="s">
        <v>5</v>
      </c>
      <c r="J3" s="6" t="s">
        <v>6</v>
      </c>
      <c r="K3" s="6" t="s">
        <v>7</v>
      </c>
      <c r="L3" s="6" t="s">
        <v>8</v>
      </c>
      <c r="M3" s="6" t="s">
        <v>9</v>
      </c>
      <c r="N3" s="6" t="s">
        <v>10</v>
      </c>
      <c r="O3" s="6" t="s">
        <v>11</v>
      </c>
      <c r="P3" s="6" t="s">
        <v>12</v>
      </c>
      <c r="Q3" s="7" t="s">
        <v>13</v>
      </c>
      <c r="R3" s="7" t="s">
        <v>14</v>
      </c>
      <c r="S3" s="7" t="s">
        <v>15</v>
      </c>
      <c r="T3" s="8" t="s">
        <v>16</v>
      </c>
      <c r="V3" s="1" t="s">
        <v>17</v>
      </c>
      <c r="Z3" s="9" t="s">
        <v>4</v>
      </c>
      <c r="AA3" s="10" t="s">
        <v>5</v>
      </c>
      <c r="AB3" s="10" t="s">
        <v>6</v>
      </c>
      <c r="AC3" s="10" t="s">
        <v>7</v>
      </c>
      <c r="AD3" s="10" t="s">
        <v>8</v>
      </c>
      <c r="AE3" s="10" t="s">
        <v>9</v>
      </c>
      <c r="AF3" s="10" t="s">
        <v>10</v>
      </c>
      <c r="AG3" s="10" t="s">
        <v>11</v>
      </c>
      <c r="AH3" s="10" t="s">
        <v>12</v>
      </c>
      <c r="AI3" s="10" t="s">
        <v>13</v>
      </c>
      <c r="AJ3" s="10" t="s">
        <v>14</v>
      </c>
      <c r="AK3" s="11" t="s">
        <v>15</v>
      </c>
    </row>
    <row r="4" customFormat="false" ht="15" hidden="false" customHeight="false" outlineLevel="0" collapsed="false">
      <c r="A4" s="1" t="s">
        <v>18</v>
      </c>
      <c r="G4" s="12" t="n">
        <v>60</v>
      </c>
      <c r="H4" s="13"/>
      <c r="I4" s="14"/>
      <c r="J4" s="14"/>
      <c r="K4" s="15"/>
      <c r="L4" s="14"/>
      <c r="M4" s="14"/>
      <c r="N4" s="14"/>
      <c r="O4" s="14"/>
      <c r="P4" s="14"/>
      <c r="Q4" s="16" t="n">
        <v>11.15</v>
      </c>
      <c r="R4" s="17"/>
      <c r="S4" s="17"/>
      <c r="T4" s="18" t="n">
        <f aca="false">+SUM(H4:S4)</f>
        <v>11.15</v>
      </c>
      <c r="U4" s="19"/>
      <c r="V4" s="1" t="s">
        <v>19</v>
      </c>
      <c r="Y4" s="12" t="n">
        <f aca="false">+SUM(Z4:AK4)</f>
        <v>11950</v>
      </c>
      <c r="Z4" s="20" t="n">
        <v>150</v>
      </c>
      <c r="AA4" s="20" t="n">
        <v>50</v>
      </c>
      <c r="AB4" s="20" t="n">
        <v>11350</v>
      </c>
      <c r="AC4" s="20"/>
      <c r="AD4" s="20" t="n">
        <v>50</v>
      </c>
      <c r="AE4" s="20" t="n">
        <v>100</v>
      </c>
      <c r="AF4" s="20" t="n">
        <v>150</v>
      </c>
      <c r="AG4" s="20" t="n">
        <v>50</v>
      </c>
      <c r="AH4" s="20" t="n">
        <v>50</v>
      </c>
      <c r="AI4" s="20"/>
      <c r="AJ4" s="20"/>
      <c r="AK4" s="20"/>
    </row>
    <row r="5" customFormat="false" ht="15" hidden="false" customHeight="false" outlineLevel="0" collapsed="false">
      <c r="A5" s="1" t="s">
        <v>20</v>
      </c>
      <c r="G5" s="12" t="n">
        <v>250</v>
      </c>
      <c r="H5" s="21" t="n">
        <v>20.89</v>
      </c>
      <c r="I5" s="22" t="n">
        <v>48.71</v>
      </c>
      <c r="J5" s="22" t="n">
        <v>20.04</v>
      </c>
      <c r="K5" s="23" t="n">
        <v>48.06</v>
      </c>
      <c r="L5" s="16" t="n">
        <v>53.27</v>
      </c>
      <c r="M5" s="16" t="n">
        <v>22.58</v>
      </c>
      <c r="N5" s="16" t="n">
        <v>22.38</v>
      </c>
      <c r="O5" s="16" t="n">
        <v>49.32</v>
      </c>
      <c r="P5" s="16" t="n">
        <v>21.2</v>
      </c>
      <c r="Q5" s="16" t="n">
        <v>50.48</v>
      </c>
      <c r="R5" s="16" t="n">
        <v>51.86</v>
      </c>
      <c r="S5" s="16" t="n">
        <v>23.85</v>
      </c>
      <c r="T5" s="18" t="n">
        <f aca="false">+SUM(H5:S5)</f>
        <v>432.64</v>
      </c>
      <c r="U5" s="19"/>
      <c r="V5" s="1" t="s">
        <v>21</v>
      </c>
      <c r="Y5" s="12" t="n">
        <f aca="false">+SUM(Z5:AK5)</f>
        <v>510</v>
      </c>
      <c r="Z5" s="24"/>
      <c r="AA5" s="24"/>
      <c r="AB5" s="24" t="n">
        <v>510</v>
      </c>
      <c r="AC5" s="24"/>
      <c r="AD5" s="24"/>
      <c r="AE5" s="24"/>
      <c r="AF5" s="24"/>
      <c r="AG5" s="24"/>
      <c r="AH5" s="24"/>
      <c r="AI5" s="24"/>
      <c r="AJ5" s="24"/>
      <c r="AK5" s="24"/>
    </row>
    <row r="6" customFormat="false" ht="15" hidden="false" customHeight="false" outlineLevel="0" collapsed="false">
      <c r="A6" s="1" t="s">
        <v>22</v>
      </c>
      <c r="G6" s="12" t="n">
        <v>500</v>
      </c>
      <c r="H6" s="21" t="n">
        <v>23</v>
      </c>
      <c r="I6" s="22" t="n">
        <v>22.98</v>
      </c>
      <c r="J6" s="22" t="n">
        <v>23.04</v>
      </c>
      <c r="K6" s="23" t="n">
        <v>22.99</v>
      </c>
      <c r="L6" s="16" t="n">
        <v>23</v>
      </c>
      <c r="M6" s="16" t="n">
        <v>22.98</v>
      </c>
      <c r="N6" s="16" t="n">
        <v>23.1</v>
      </c>
      <c r="O6" s="16" t="n">
        <v>22.83</v>
      </c>
      <c r="P6" s="16" t="n">
        <v>22.99</v>
      </c>
      <c r="Q6" s="16" t="n">
        <v>45.98</v>
      </c>
      <c r="R6" s="16" t="n">
        <v>21.53</v>
      </c>
      <c r="S6" s="16" t="n">
        <v>22.98</v>
      </c>
      <c r="T6" s="18" t="n">
        <f aca="false">+SUM(H6:S6)</f>
        <v>297.4</v>
      </c>
      <c r="U6" s="19"/>
      <c r="V6" s="1" t="s">
        <v>23</v>
      </c>
      <c r="Y6" s="12" t="n">
        <f aca="false">+SUM(Z6:AK6)</f>
        <v>1500</v>
      </c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 t="n">
        <v>1500</v>
      </c>
    </row>
    <row r="7" customFormat="false" ht="15" hidden="false" customHeight="false" outlineLevel="0" collapsed="false">
      <c r="A7" s="1" t="s">
        <v>24</v>
      </c>
      <c r="G7" s="12" t="n">
        <v>600</v>
      </c>
      <c r="H7" s="25"/>
      <c r="I7" s="26"/>
      <c r="J7" s="22" t="n">
        <v>9.67</v>
      </c>
      <c r="K7" s="27"/>
      <c r="L7" s="17"/>
      <c r="M7" s="17"/>
      <c r="N7" s="17"/>
      <c r="O7" s="17"/>
      <c r="P7" s="17"/>
      <c r="Q7" s="28"/>
      <c r="R7" s="28"/>
      <c r="S7" s="28"/>
      <c r="T7" s="18" t="n">
        <f aca="false">+SUM(H7:S7)</f>
        <v>9.67</v>
      </c>
      <c r="U7" s="19"/>
      <c r="V7" s="1" t="s">
        <v>25</v>
      </c>
      <c r="Y7" s="29" t="n">
        <v>5935</v>
      </c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</row>
    <row r="8" customFormat="false" ht="15" hidden="false" customHeight="false" outlineLevel="0" collapsed="false">
      <c r="A8" s="30" t="s">
        <v>26</v>
      </c>
      <c r="B8" s="31"/>
      <c r="C8" s="31"/>
      <c r="D8" s="31"/>
      <c r="E8" s="31"/>
      <c r="F8" s="31"/>
      <c r="G8" s="31"/>
      <c r="H8" s="32"/>
      <c r="I8" s="33"/>
      <c r="J8" s="33"/>
      <c r="K8" s="34"/>
      <c r="L8" s="33"/>
      <c r="M8" s="33"/>
      <c r="N8" s="33"/>
      <c r="O8" s="33"/>
      <c r="P8" s="33"/>
      <c r="Q8" s="33"/>
      <c r="R8" s="33"/>
      <c r="S8" s="33"/>
      <c r="T8" s="18" t="n">
        <f aca="false">+SUM(H8:S8)</f>
        <v>0</v>
      </c>
      <c r="V8" s="1" t="s">
        <v>27</v>
      </c>
      <c r="Y8" s="12" t="n">
        <f aca="false">+SUM(Z8:AK8)</f>
        <v>0</v>
      </c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</row>
    <row r="9" customFormat="false" ht="15" hidden="false" customHeight="false" outlineLevel="0" collapsed="false">
      <c r="A9" s="1" t="s">
        <v>28</v>
      </c>
      <c r="G9" s="12" t="n">
        <v>50</v>
      </c>
      <c r="H9" s="21" t="n">
        <v>68.5</v>
      </c>
      <c r="I9" s="22" t="n">
        <v>215.43</v>
      </c>
      <c r="J9" s="17"/>
      <c r="K9" s="35"/>
      <c r="L9" s="17"/>
      <c r="M9" s="16" t="n">
        <v>312.34</v>
      </c>
      <c r="N9" s="17"/>
      <c r="O9" s="17"/>
      <c r="P9" s="16" t="n">
        <v>246.1</v>
      </c>
      <c r="Q9" s="16" t="n">
        <v>70</v>
      </c>
      <c r="R9" s="28"/>
      <c r="S9" s="28"/>
      <c r="T9" s="18" t="n">
        <f aca="false">+SUM(H9:S9)</f>
        <v>912.37</v>
      </c>
      <c r="U9" s="19"/>
      <c r="V9" s="1" t="s">
        <v>29</v>
      </c>
      <c r="Y9" s="12" t="n">
        <f aca="false">+SUM(Z9:AK9)</f>
        <v>650.03</v>
      </c>
      <c r="Z9" s="36"/>
      <c r="AA9" s="36"/>
      <c r="AB9" s="36"/>
      <c r="AC9" s="36"/>
      <c r="AD9" s="36"/>
      <c r="AE9" s="36"/>
      <c r="AF9" s="36"/>
      <c r="AG9" s="36"/>
      <c r="AH9" s="36" t="n">
        <v>64.28</v>
      </c>
      <c r="AI9" s="36" t="n">
        <v>300.75</v>
      </c>
      <c r="AJ9" s="36"/>
      <c r="AK9" s="36" t="n">
        <v>285</v>
      </c>
    </row>
    <row r="10" customFormat="false" ht="15" hidden="false" customHeight="false" outlineLevel="0" collapsed="false">
      <c r="A10" s="1" t="s">
        <v>30</v>
      </c>
      <c r="G10" s="12" t="n">
        <v>50</v>
      </c>
      <c r="H10" s="37"/>
      <c r="I10" s="17"/>
      <c r="J10" s="17"/>
      <c r="K10" s="35"/>
      <c r="L10" s="17"/>
      <c r="M10" s="17"/>
      <c r="N10" s="17"/>
      <c r="O10" s="17"/>
      <c r="P10" s="17"/>
      <c r="Q10" s="28"/>
      <c r="R10" s="28"/>
      <c r="S10" s="28"/>
      <c r="T10" s="18" t="n">
        <f aca="false">+SUM(H10:S10)</f>
        <v>0</v>
      </c>
      <c r="U10" s="19"/>
      <c r="V10" s="38" t="s">
        <v>31</v>
      </c>
      <c r="W10" s="39"/>
      <c r="X10" s="39"/>
      <c r="Y10" s="40" t="n">
        <f aca="false">+SUM(Y4:Y9)</f>
        <v>20545.03</v>
      </c>
      <c r="Z10" s="41" t="n">
        <f aca="false">+SUM(Z4:Z9)</f>
        <v>150</v>
      </c>
      <c r="AA10" s="41" t="n">
        <f aca="false">+SUM(AA4:AA9)</f>
        <v>50</v>
      </c>
      <c r="AB10" s="41" t="n">
        <f aca="false">+SUM(AB4:AB9)</f>
        <v>11860</v>
      </c>
      <c r="AC10" s="41" t="n">
        <f aca="false">+SUM(AC4:AC9)</f>
        <v>0</v>
      </c>
      <c r="AD10" s="41" t="n">
        <f aca="false">+SUM(AD4:AD9)</f>
        <v>50</v>
      </c>
      <c r="AE10" s="41" t="n">
        <f aca="false">+SUM(AE4:AE9)</f>
        <v>100</v>
      </c>
      <c r="AF10" s="41" t="n">
        <f aca="false">+SUM(AF4:AF9)</f>
        <v>150</v>
      </c>
      <c r="AG10" s="41" t="n">
        <f aca="false">+SUM(AG4:AG9)</f>
        <v>50</v>
      </c>
      <c r="AH10" s="41" t="n">
        <f aca="false">+SUM(AH4:AH9)</f>
        <v>114.28</v>
      </c>
      <c r="AI10" s="41" t="n">
        <f aca="false">+SUM(AI4:AI9)</f>
        <v>300.75</v>
      </c>
      <c r="AJ10" s="41" t="n">
        <f aca="false">+SUM(AJ4:AJ9)</f>
        <v>0</v>
      </c>
      <c r="AK10" s="41" t="n">
        <f aca="false">+SUM(AK4:AK9)</f>
        <v>1785</v>
      </c>
      <c r="AL10" s="1" t="n">
        <f aca="false">+SUM(Z10:AK10)</f>
        <v>14610.03</v>
      </c>
    </row>
    <row r="11" customFormat="false" ht="15" hidden="false" customHeight="false" outlineLevel="0" collapsed="false">
      <c r="A11" s="1" t="s">
        <v>32</v>
      </c>
      <c r="G11" s="12" t="n">
        <v>600</v>
      </c>
      <c r="H11" s="21" t="n">
        <v>28.49</v>
      </c>
      <c r="I11" s="22" t="n">
        <v>14</v>
      </c>
      <c r="J11" s="22" t="n">
        <v>14</v>
      </c>
      <c r="K11" s="23" t="n">
        <v>21.5</v>
      </c>
      <c r="L11" s="17"/>
      <c r="M11" s="17"/>
      <c r="N11" s="17"/>
      <c r="O11" s="17"/>
      <c r="P11" s="17"/>
      <c r="Q11" s="16" t="n">
        <v>21.5</v>
      </c>
      <c r="R11" s="16" t="n">
        <v>17</v>
      </c>
      <c r="S11" s="16" t="n">
        <v>18</v>
      </c>
      <c r="T11" s="18" t="n">
        <f aca="false">+SUM(H11:S11)</f>
        <v>134.49</v>
      </c>
      <c r="U11" s="19"/>
      <c r="V11" s="42" t="s">
        <v>33</v>
      </c>
      <c r="W11" s="43"/>
      <c r="X11" s="43"/>
      <c r="Y11" s="44" t="n">
        <f aca="false">+Y10-T48</f>
        <v>-2449.75</v>
      </c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6"/>
    </row>
    <row r="12" customFormat="false" ht="15" hidden="false" customHeight="false" outlineLevel="0" collapsed="false">
      <c r="A12" s="1" t="s">
        <v>34</v>
      </c>
      <c r="G12" s="12" t="n">
        <v>227</v>
      </c>
      <c r="H12" s="21" t="n">
        <v>233.47</v>
      </c>
      <c r="I12" s="17"/>
      <c r="J12" s="17"/>
      <c r="K12" s="35"/>
      <c r="L12" s="17"/>
      <c r="M12" s="17"/>
      <c r="N12" s="17"/>
      <c r="O12" s="17"/>
      <c r="P12" s="16" t="n">
        <v>126.5</v>
      </c>
      <c r="Q12" s="28"/>
      <c r="R12" s="16" t="n">
        <v>240.01</v>
      </c>
      <c r="S12" s="28"/>
      <c r="T12" s="18" t="n">
        <f aca="false">+SUM(H12:S12)</f>
        <v>599.98</v>
      </c>
      <c r="U12" s="19"/>
    </row>
    <row r="13" customFormat="false" ht="15" hidden="false" customHeight="false" outlineLevel="0" collapsed="false">
      <c r="A13" s="30" t="s">
        <v>35</v>
      </c>
      <c r="B13" s="31"/>
      <c r="C13" s="31"/>
      <c r="D13" s="31"/>
      <c r="E13" s="31"/>
      <c r="F13" s="31"/>
      <c r="G13" s="31"/>
      <c r="H13" s="32"/>
      <c r="I13" s="33"/>
      <c r="J13" s="33"/>
      <c r="K13" s="34"/>
      <c r="L13" s="33"/>
      <c r="M13" s="33"/>
      <c r="N13" s="33"/>
      <c r="O13" s="33"/>
      <c r="P13" s="33"/>
      <c r="Q13" s="33"/>
      <c r="R13" s="33"/>
      <c r="S13" s="33"/>
      <c r="T13" s="18" t="n">
        <f aca="false">+SUM(H13:S13)</f>
        <v>0</v>
      </c>
      <c r="AA13" s="12"/>
    </row>
    <row r="14" customFormat="false" ht="15" hidden="false" customHeight="false" outlineLevel="0" collapsed="false">
      <c r="A14" s="1" t="s">
        <v>36</v>
      </c>
      <c r="G14" s="12" t="n">
        <v>225</v>
      </c>
      <c r="H14" s="37"/>
      <c r="I14" s="17"/>
      <c r="J14" s="17"/>
      <c r="K14" s="35"/>
      <c r="L14" s="17"/>
      <c r="M14" s="17"/>
      <c r="N14" s="17"/>
      <c r="O14" s="17"/>
      <c r="P14" s="17"/>
      <c r="Q14" s="17"/>
      <c r="R14" s="16" t="n">
        <v>346.05</v>
      </c>
      <c r="S14" s="17"/>
      <c r="T14" s="18" t="n">
        <f aca="false">+SUM(H14:S14)</f>
        <v>346.05</v>
      </c>
      <c r="U14" s="19"/>
      <c r="V14" s="47" t="s">
        <v>37</v>
      </c>
    </row>
    <row r="15" customFormat="false" ht="15" hidden="false" customHeight="false" outlineLevel="0" collapsed="false">
      <c r="A15" s="1" t="s">
        <v>38</v>
      </c>
      <c r="G15" s="12" t="n">
        <v>500</v>
      </c>
      <c r="H15" s="37"/>
      <c r="I15" s="17"/>
      <c r="J15" s="17"/>
      <c r="K15" s="35"/>
      <c r="L15" s="17"/>
      <c r="M15" s="17"/>
      <c r="N15" s="17"/>
      <c r="O15" s="17"/>
      <c r="P15" s="17"/>
      <c r="Q15" s="28"/>
      <c r="R15" s="28"/>
      <c r="S15" s="28"/>
      <c r="T15" s="18" t="n">
        <f aca="false">+SUM(H15:S15)</f>
        <v>0</v>
      </c>
      <c r="U15" s="19"/>
      <c r="V15" s="48" t="s">
        <v>39</v>
      </c>
      <c r="W15" s="49" t="n">
        <v>1801.7</v>
      </c>
    </row>
    <row r="16" customFormat="false" ht="15" hidden="false" customHeight="false" outlineLevel="0" collapsed="false">
      <c r="A16" s="1" t="s">
        <v>40</v>
      </c>
      <c r="G16" s="12" t="n">
        <v>640</v>
      </c>
      <c r="H16" s="37"/>
      <c r="I16" s="26"/>
      <c r="J16" s="22" t="n">
        <v>107</v>
      </c>
      <c r="K16" s="23" t="n">
        <v>64.2</v>
      </c>
      <c r="L16" s="16" t="n">
        <v>64.2</v>
      </c>
      <c r="M16" s="16" t="n">
        <v>64.2</v>
      </c>
      <c r="N16" s="16" t="n">
        <v>64.2</v>
      </c>
      <c r="O16" s="16" t="n">
        <v>64.2</v>
      </c>
      <c r="P16" s="16" t="n">
        <v>128.4</v>
      </c>
      <c r="Q16" s="16" t="n">
        <v>64.2</v>
      </c>
      <c r="R16" s="16" t="n">
        <v>64.2</v>
      </c>
      <c r="S16" s="16" t="n">
        <v>64.2</v>
      </c>
      <c r="T16" s="18" t="n">
        <f aca="false">+SUM(H16:S16)</f>
        <v>749</v>
      </c>
      <c r="U16" s="19"/>
      <c r="V16" s="50" t="s">
        <v>41</v>
      </c>
      <c r="W16" s="51" t="n">
        <v>44489.94</v>
      </c>
    </row>
    <row r="17" customFormat="false" ht="15" hidden="false" customHeight="false" outlineLevel="0" collapsed="false">
      <c r="A17" s="1" t="s">
        <v>42</v>
      </c>
      <c r="G17" s="12" t="n">
        <v>430</v>
      </c>
      <c r="H17" s="37"/>
      <c r="I17" s="17"/>
      <c r="J17" s="17"/>
      <c r="K17" s="35"/>
      <c r="L17" s="17"/>
      <c r="M17" s="17"/>
      <c r="N17" s="16" t="n">
        <v>1.62</v>
      </c>
      <c r="O17" s="17"/>
      <c r="P17" s="17"/>
      <c r="Q17" s="16" t="n">
        <v>139.68</v>
      </c>
      <c r="R17" s="17"/>
      <c r="S17" s="17"/>
      <c r="T17" s="18" t="n">
        <f aca="false">+SUM(H17:S17)</f>
        <v>141.3</v>
      </c>
      <c r="U17" s="19"/>
    </row>
    <row r="18" customFormat="false" ht="15" hidden="false" customHeight="false" outlineLevel="0" collapsed="false">
      <c r="A18" s="1" t="s">
        <v>43</v>
      </c>
      <c r="G18" s="12" t="n">
        <v>90</v>
      </c>
      <c r="H18" s="37"/>
      <c r="I18" s="17"/>
      <c r="J18" s="17"/>
      <c r="K18" s="35"/>
      <c r="L18" s="16" t="n">
        <v>442.27</v>
      </c>
      <c r="M18" s="17"/>
      <c r="N18" s="17"/>
      <c r="O18" s="17"/>
      <c r="P18" s="17"/>
      <c r="Q18" s="17"/>
      <c r="R18" s="17"/>
      <c r="S18" s="17"/>
      <c r="T18" s="18" t="n">
        <f aca="false">+SUM(H18:S18)</f>
        <v>442.27</v>
      </c>
      <c r="U18" s="19"/>
    </row>
    <row r="19" customFormat="false" ht="15" hidden="false" customHeight="false" outlineLevel="0" collapsed="false">
      <c r="A19" s="30" t="s">
        <v>44</v>
      </c>
      <c r="B19" s="31"/>
      <c r="C19" s="31"/>
      <c r="D19" s="31"/>
      <c r="E19" s="31"/>
      <c r="F19" s="31"/>
      <c r="G19" s="31"/>
      <c r="H19" s="32"/>
      <c r="I19" s="33"/>
      <c r="J19" s="33"/>
      <c r="K19" s="34"/>
      <c r="L19" s="33"/>
      <c r="M19" s="33"/>
      <c r="N19" s="33"/>
      <c r="O19" s="33"/>
      <c r="P19" s="33"/>
      <c r="Q19" s="33"/>
      <c r="R19" s="33"/>
      <c r="S19" s="33"/>
      <c r="T19" s="18" t="n">
        <f aca="false">+SUM(H19:S19)</f>
        <v>0</v>
      </c>
    </row>
    <row r="20" customFormat="false" ht="15" hidden="false" customHeight="false" outlineLevel="0" collapsed="false">
      <c r="A20" s="1" t="s">
        <v>45</v>
      </c>
      <c r="G20" s="12" t="n">
        <v>700</v>
      </c>
      <c r="H20" s="21" t="n">
        <f aca="false">33.98+0.5</f>
        <v>34.48</v>
      </c>
      <c r="I20" s="17"/>
      <c r="J20" s="17"/>
      <c r="K20" s="23" t="n">
        <v>35.05</v>
      </c>
      <c r="L20" s="16" t="n">
        <v>5.4</v>
      </c>
      <c r="M20" s="16" t="n">
        <v>82.68</v>
      </c>
      <c r="N20" s="17"/>
      <c r="O20" s="17"/>
      <c r="P20" s="17"/>
      <c r="Q20" s="16" t="n">
        <v>42.56</v>
      </c>
      <c r="R20" s="16" t="n">
        <v>144.28</v>
      </c>
      <c r="S20" s="17"/>
      <c r="T20" s="18" t="n">
        <f aca="false">+SUM(H20:S20)</f>
        <v>344.45</v>
      </c>
      <c r="U20" s="19"/>
    </row>
    <row r="21" customFormat="false" ht="15" hidden="false" customHeight="false" outlineLevel="0" collapsed="false">
      <c r="A21" s="1" t="s">
        <v>46</v>
      </c>
      <c r="G21" s="12" t="n">
        <v>300</v>
      </c>
      <c r="H21" s="37"/>
      <c r="I21" s="17"/>
      <c r="J21" s="17"/>
      <c r="K21" s="35"/>
      <c r="L21" s="17"/>
      <c r="M21" s="17"/>
      <c r="N21" s="17"/>
      <c r="O21" s="17"/>
      <c r="P21" s="17"/>
      <c r="Q21" s="17"/>
      <c r="R21" s="17"/>
      <c r="S21" s="17"/>
      <c r="T21" s="18" t="n">
        <f aca="false">+SUM(H21:S21)</f>
        <v>0</v>
      </c>
      <c r="U21" s="19"/>
    </row>
    <row r="22" customFormat="false" ht="15" hidden="false" customHeight="false" outlineLevel="0" collapsed="false">
      <c r="A22" s="30" t="s">
        <v>47</v>
      </c>
      <c r="B22" s="31"/>
      <c r="C22" s="31"/>
      <c r="D22" s="31"/>
      <c r="E22" s="31"/>
      <c r="F22" s="31"/>
      <c r="G22" s="31"/>
      <c r="H22" s="32"/>
      <c r="I22" s="33"/>
      <c r="J22" s="33"/>
      <c r="K22" s="34"/>
      <c r="L22" s="33"/>
      <c r="M22" s="33"/>
      <c r="N22" s="33"/>
      <c r="O22" s="33"/>
      <c r="P22" s="33"/>
      <c r="Q22" s="33"/>
      <c r="R22" s="33"/>
      <c r="S22" s="33"/>
      <c r="T22" s="18" t="n">
        <f aca="false">+SUM(H22:S22)</f>
        <v>0</v>
      </c>
    </row>
    <row r="23" customFormat="false" ht="15" hidden="false" customHeight="false" outlineLevel="0" collapsed="false">
      <c r="A23" s="1" t="s">
        <v>48</v>
      </c>
      <c r="G23" s="12" t="n">
        <v>1611.84</v>
      </c>
      <c r="H23" s="37"/>
      <c r="I23" s="22" t="n">
        <f aca="false">134.32</f>
        <v>134.32</v>
      </c>
      <c r="J23" s="22" t="n">
        <f aca="false">134.32</f>
        <v>134.32</v>
      </c>
      <c r="K23" s="23" t="n">
        <f aca="false">134.32</f>
        <v>134.32</v>
      </c>
      <c r="L23" s="16" t="n">
        <v>134.32</v>
      </c>
      <c r="M23" s="16" t="n">
        <v>134.32</v>
      </c>
      <c r="N23" s="16" t="n">
        <v>134.32</v>
      </c>
      <c r="O23" s="16" t="n">
        <v>134.32</v>
      </c>
      <c r="P23" s="16" t="n">
        <v>134.32</v>
      </c>
      <c r="Q23" s="16" t="n">
        <v>134.32</v>
      </c>
      <c r="R23" s="16" t="n">
        <v>134.32</v>
      </c>
      <c r="S23" s="16" t="n">
        <v>134.32</v>
      </c>
      <c r="T23" s="18" t="n">
        <f aca="false">+SUM(H23:S23)</f>
        <v>1477.52</v>
      </c>
      <c r="U23" s="19"/>
    </row>
    <row r="24" customFormat="false" ht="15" hidden="false" customHeight="false" outlineLevel="0" collapsed="false">
      <c r="A24" s="1" t="s">
        <v>49</v>
      </c>
      <c r="G24" s="12" t="n">
        <v>200</v>
      </c>
      <c r="H24" s="37"/>
      <c r="I24" s="17"/>
      <c r="J24" s="17"/>
      <c r="K24" s="35"/>
      <c r="L24" s="17"/>
      <c r="M24" s="17"/>
      <c r="N24" s="17"/>
      <c r="O24" s="17"/>
      <c r="P24" s="17"/>
      <c r="Q24" s="17"/>
      <c r="R24" s="17"/>
      <c r="S24" s="17"/>
      <c r="T24" s="18" t="n">
        <f aca="false">+SUM(H24:S24)</f>
        <v>0</v>
      </c>
      <c r="U24" s="19"/>
    </row>
    <row r="25" customFormat="false" ht="15" hidden="false" customHeight="false" outlineLevel="0" collapsed="false">
      <c r="A25" s="1" t="s">
        <v>50</v>
      </c>
      <c r="G25" s="12" t="n">
        <v>300</v>
      </c>
      <c r="H25" s="37"/>
      <c r="I25" s="22" t="n">
        <v>300</v>
      </c>
      <c r="J25" s="17"/>
      <c r="K25" s="35"/>
      <c r="L25" s="17"/>
      <c r="M25" s="17"/>
      <c r="N25" s="17"/>
      <c r="O25" s="17"/>
      <c r="P25" s="17"/>
      <c r="Q25" s="17"/>
      <c r="R25" s="16" t="n">
        <v>769.63</v>
      </c>
      <c r="S25" s="17"/>
      <c r="T25" s="18" t="n">
        <f aca="false">+SUM(H25:S25)</f>
        <v>1069.63</v>
      </c>
      <c r="U25" s="19"/>
    </row>
    <row r="26" customFormat="false" ht="15" hidden="false" customHeight="false" outlineLevel="0" collapsed="false">
      <c r="A26" s="30" t="s">
        <v>51</v>
      </c>
      <c r="B26" s="31"/>
      <c r="C26" s="31"/>
      <c r="D26" s="31"/>
      <c r="E26" s="31"/>
      <c r="F26" s="31"/>
      <c r="G26" s="31"/>
      <c r="H26" s="32"/>
      <c r="I26" s="33"/>
      <c r="J26" s="33"/>
      <c r="K26" s="34"/>
      <c r="L26" s="33"/>
      <c r="M26" s="33"/>
      <c r="N26" s="33"/>
      <c r="O26" s="33"/>
      <c r="P26" s="33"/>
      <c r="Q26" s="33"/>
      <c r="R26" s="33"/>
      <c r="S26" s="33"/>
      <c r="T26" s="18" t="n">
        <f aca="false">+SUM(H26:S26)</f>
        <v>0</v>
      </c>
    </row>
    <row r="27" customFormat="false" ht="15" hidden="false" customHeight="false" outlineLevel="0" collapsed="false">
      <c r="A27" s="1" t="s">
        <v>52</v>
      </c>
      <c r="G27" s="1" t="s">
        <v>53</v>
      </c>
      <c r="H27" s="37"/>
      <c r="I27" s="16" t="n">
        <v>64.2</v>
      </c>
      <c r="J27" s="17"/>
      <c r="K27" s="35"/>
      <c r="L27" s="17"/>
      <c r="M27" s="17"/>
      <c r="N27" s="17"/>
      <c r="O27" s="17"/>
      <c r="P27" s="17"/>
      <c r="Q27" s="17"/>
      <c r="R27" s="17"/>
      <c r="S27" s="17"/>
      <c r="T27" s="18" t="n">
        <f aca="false">+SUM(H27:S27)</f>
        <v>64.2</v>
      </c>
      <c r="U27" s="1" t="s">
        <v>54</v>
      </c>
    </row>
    <row r="28" customFormat="false" ht="15" hidden="false" customHeight="false" outlineLevel="0" collapsed="false">
      <c r="A28" s="30" t="s">
        <v>55</v>
      </c>
      <c r="B28" s="31"/>
      <c r="C28" s="31"/>
      <c r="D28" s="31"/>
      <c r="E28" s="31"/>
      <c r="F28" s="31"/>
      <c r="G28" s="31"/>
      <c r="H28" s="32"/>
      <c r="I28" s="33"/>
      <c r="J28" s="33"/>
      <c r="K28" s="34"/>
      <c r="L28" s="33"/>
      <c r="M28" s="33"/>
      <c r="N28" s="33"/>
      <c r="O28" s="33"/>
      <c r="P28" s="33"/>
      <c r="Q28" s="33"/>
      <c r="R28" s="33"/>
      <c r="S28" s="33"/>
      <c r="T28" s="18" t="n">
        <f aca="false">+SUM(H28:S28)</f>
        <v>0</v>
      </c>
    </row>
    <row r="29" customFormat="false" ht="15" hidden="false" customHeight="false" outlineLevel="0" collapsed="false">
      <c r="A29" s="1" t="s">
        <v>56</v>
      </c>
      <c r="G29" s="12" t="n">
        <v>300</v>
      </c>
      <c r="H29" s="52" t="n">
        <f aca="false">30+24+4</f>
        <v>58</v>
      </c>
      <c r="I29" s="16" t="n">
        <v>7</v>
      </c>
      <c r="J29" s="16" t="n">
        <f aca="false">138.03+1.07+4</f>
        <v>143.1</v>
      </c>
      <c r="K29" s="23" t="n">
        <f aca="false">30+5.4+6.5</f>
        <v>41.9</v>
      </c>
      <c r="L29" s="16" t="n">
        <v>7.32</v>
      </c>
      <c r="M29" s="16" t="n">
        <v>2.44</v>
      </c>
      <c r="N29" s="16" t="n">
        <v>46.3</v>
      </c>
      <c r="O29" s="16" t="n">
        <v>6.8</v>
      </c>
      <c r="P29" s="16" t="n">
        <v>4.26</v>
      </c>
      <c r="Q29" s="16" t="n">
        <v>44.72</v>
      </c>
      <c r="R29" s="16" t="n">
        <v>14.3</v>
      </c>
      <c r="S29" s="16" t="n">
        <f aca="false">0.8+24</f>
        <v>24.8</v>
      </c>
      <c r="T29" s="18" t="n">
        <f aca="false">+SUM(H29:S29)</f>
        <v>400.94</v>
      </c>
      <c r="U29" s="19"/>
    </row>
    <row r="30" customFormat="false" ht="15" hidden="false" customHeight="false" outlineLevel="0" collapsed="false">
      <c r="A30" s="1" t="s">
        <v>57</v>
      </c>
      <c r="G30" s="12" t="n">
        <v>100</v>
      </c>
      <c r="H30" s="37"/>
      <c r="I30" s="17"/>
      <c r="J30" s="22" t="n">
        <f aca="false">450+21.4</f>
        <v>471.4</v>
      </c>
      <c r="K30" s="23" t="n">
        <f aca="false">50+4.28</f>
        <v>54.28</v>
      </c>
      <c r="L30" s="17"/>
      <c r="M30" s="17"/>
      <c r="N30" s="17"/>
      <c r="O30" s="17"/>
      <c r="P30" s="17"/>
      <c r="Q30" s="17"/>
      <c r="R30" s="17"/>
      <c r="S30" s="17"/>
      <c r="T30" s="18" t="n">
        <f aca="false">+SUM(H30:S30)</f>
        <v>525.68</v>
      </c>
      <c r="U30" s="19"/>
    </row>
    <row r="31" customFormat="false" ht="15" hidden="false" customHeight="false" outlineLevel="0" collapsed="false">
      <c r="A31" s="1" t="s">
        <v>58</v>
      </c>
      <c r="G31" s="12" t="n">
        <v>275</v>
      </c>
      <c r="H31" s="21" t="n">
        <v>57.13</v>
      </c>
      <c r="I31" s="22" t="n">
        <v>57.13</v>
      </c>
      <c r="J31" s="22" t="n">
        <v>57.13</v>
      </c>
      <c r="K31" s="23" t="n">
        <v>57.13</v>
      </c>
      <c r="L31" s="17"/>
      <c r="M31" s="17"/>
      <c r="N31" s="17"/>
      <c r="O31" s="17"/>
      <c r="P31" s="17"/>
      <c r="Q31" s="16" t="n">
        <v>175.07</v>
      </c>
      <c r="R31" s="16" t="n">
        <v>57.13</v>
      </c>
      <c r="S31" s="16" t="n">
        <v>57.13</v>
      </c>
      <c r="T31" s="18" t="n">
        <f aca="false">+SUM(H31:S31)</f>
        <v>517.85</v>
      </c>
      <c r="U31" s="19"/>
    </row>
    <row r="32" customFormat="false" ht="15" hidden="false" customHeight="false" outlineLevel="0" collapsed="false">
      <c r="A32" s="1" t="s">
        <v>59</v>
      </c>
      <c r="G32" s="12" t="n">
        <v>125</v>
      </c>
      <c r="H32" s="37"/>
      <c r="I32" s="17"/>
      <c r="J32" s="17"/>
      <c r="K32" s="35"/>
      <c r="L32" s="17"/>
      <c r="M32" s="17"/>
      <c r="N32" s="17"/>
      <c r="O32" s="17"/>
      <c r="P32" s="17"/>
      <c r="Q32" s="17"/>
      <c r="R32" s="17"/>
      <c r="S32" s="17"/>
      <c r="T32" s="18" t="n">
        <f aca="false">+SUM(H32:S32)</f>
        <v>0</v>
      </c>
      <c r="U32" s="19"/>
    </row>
    <row r="33" customFormat="false" ht="15" hidden="false" customHeight="false" outlineLevel="0" collapsed="false">
      <c r="A33" s="30" t="s">
        <v>60</v>
      </c>
      <c r="B33" s="31"/>
      <c r="C33" s="31"/>
      <c r="D33" s="31"/>
      <c r="E33" s="31"/>
      <c r="F33" s="31"/>
      <c r="G33" s="31"/>
      <c r="H33" s="32"/>
      <c r="I33" s="33"/>
      <c r="J33" s="33"/>
      <c r="K33" s="34"/>
      <c r="L33" s="33"/>
      <c r="M33" s="33"/>
      <c r="N33" s="33"/>
      <c r="O33" s="33"/>
      <c r="P33" s="33"/>
      <c r="Q33" s="33"/>
      <c r="R33" s="33"/>
      <c r="S33" s="33"/>
      <c r="T33" s="18" t="n">
        <f aca="false">+SUM(H33:S33)</f>
        <v>0</v>
      </c>
      <c r="U33" s="19"/>
    </row>
    <row r="34" customFormat="false" ht="15" hidden="false" customHeight="false" outlineLevel="0" collapsed="false">
      <c r="A34" s="1" t="s">
        <v>61</v>
      </c>
      <c r="G34" s="12" t="n">
        <v>4600</v>
      </c>
      <c r="H34" s="37"/>
      <c r="I34" s="16" t="n">
        <v>353.1</v>
      </c>
      <c r="J34" s="17"/>
      <c r="K34" s="35"/>
      <c r="L34" s="16" t="n">
        <v>1433.8</v>
      </c>
      <c r="M34" s="16" t="n">
        <v>657.84</v>
      </c>
      <c r="N34" s="17"/>
      <c r="O34" s="16" t="n">
        <v>432.55</v>
      </c>
      <c r="P34" s="17"/>
      <c r="Q34" s="17"/>
      <c r="R34" s="16" t="n">
        <v>53.5</v>
      </c>
      <c r="S34" s="17"/>
      <c r="T34" s="18" t="n">
        <f aca="false">+SUM(H34:S34)</f>
        <v>2930.79</v>
      </c>
      <c r="U34" s="19"/>
    </row>
    <row r="35" customFormat="false" ht="15" hidden="false" customHeight="false" outlineLevel="0" collapsed="false">
      <c r="A35" s="1" t="s">
        <v>62</v>
      </c>
      <c r="G35" s="12" t="n">
        <v>1500</v>
      </c>
      <c r="H35" s="37"/>
      <c r="I35" s="17"/>
      <c r="J35" s="17"/>
      <c r="K35" s="35"/>
      <c r="L35" s="17"/>
      <c r="M35" s="17"/>
      <c r="N35" s="17"/>
      <c r="O35" s="17"/>
      <c r="P35" s="16" t="n">
        <v>432.49</v>
      </c>
      <c r="Q35" s="28"/>
      <c r="R35" s="16" t="n">
        <v>1982.1</v>
      </c>
      <c r="S35" s="28"/>
      <c r="T35" s="18" t="n">
        <f aca="false">+SUM(H35:S35)</f>
        <v>2414.59</v>
      </c>
      <c r="U35" s="19"/>
    </row>
    <row r="36" customFormat="false" ht="15" hidden="false" customHeight="false" outlineLevel="0" collapsed="false">
      <c r="A36" s="1" t="s">
        <v>63</v>
      </c>
      <c r="G36" s="12" t="n">
        <v>200</v>
      </c>
      <c r="H36" s="52" t="n">
        <v>203</v>
      </c>
      <c r="I36" s="17"/>
      <c r="J36" s="16" t="n">
        <v>200.48</v>
      </c>
      <c r="K36" s="35"/>
      <c r="L36" s="17"/>
      <c r="M36" s="17"/>
      <c r="N36" s="17"/>
      <c r="O36" s="17"/>
      <c r="P36" s="17"/>
      <c r="Q36" s="17"/>
      <c r="R36" s="17"/>
      <c r="S36" s="17"/>
      <c r="T36" s="18" t="n">
        <f aca="false">+SUM(H36:S36)</f>
        <v>403.48</v>
      </c>
      <c r="U36" s="19"/>
    </row>
    <row r="37" customFormat="false" ht="15" hidden="false" customHeight="false" outlineLevel="0" collapsed="false">
      <c r="A37" s="1" t="s">
        <v>64</v>
      </c>
      <c r="G37" s="12" t="n">
        <v>150</v>
      </c>
      <c r="H37" s="37"/>
      <c r="I37" s="17"/>
      <c r="J37" s="17"/>
      <c r="K37" s="35"/>
      <c r="L37" s="16" t="n">
        <v>1338.8</v>
      </c>
      <c r="M37" s="17"/>
      <c r="N37" s="17"/>
      <c r="O37" s="17"/>
      <c r="P37" s="17"/>
      <c r="Q37" s="17"/>
      <c r="R37" s="16" t="n">
        <v>34.15</v>
      </c>
      <c r="S37" s="53" t="n">
        <v>674.3</v>
      </c>
      <c r="T37" s="18" t="n">
        <f aca="false">+SUM(H37:S37)</f>
        <v>2047.25</v>
      </c>
      <c r="U37" s="19"/>
      <c r="V37" s="54" t="s">
        <v>65</v>
      </c>
      <c r="W37" s="54"/>
      <c r="X37" s="54"/>
      <c r="Y37" s="54" t="s">
        <v>66</v>
      </c>
    </row>
    <row r="38" customFormat="false" ht="15" hidden="false" customHeight="false" outlineLevel="0" collapsed="false">
      <c r="A38" s="30" t="s">
        <v>67</v>
      </c>
      <c r="B38" s="31"/>
      <c r="C38" s="31"/>
      <c r="D38" s="31"/>
      <c r="E38" s="31"/>
      <c r="F38" s="31"/>
      <c r="G38" s="31"/>
      <c r="H38" s="32"/>
      <c r="I38" s="33"/>
      <c r="J38" s="33"/>
      <c r="K38" s="34"/>
      <c r="L38" s="33"/>
      <c r="M38" s="33"/>
      <c r="N38" s="33"/>
      <c r="O38" s="33"/>
      <c r="P38" s="33"/>
      <c r="Q38" s="33"/>
      <c r="R38" s="33"/>
      <c r="S38" s="33"/>
      <c r="T38" s="18" t="n">
        <f aca="false">+SUM(H38:S38)</f>
        <v>0</v>
      </c>
      <c r="U38" s="19"/>
    </row>
    <row r="39" customFormat="false" ht="15" hidden="false" customHeight="false" outlineLevel="0" collapsed="false">
      <c r="A39" s="1" t="s">
        <v>68</v>
      </c>
      <c r="G39" s="12" t="n">
        <v>500</v>
      </c>
      <c r="H39" s="37"/>
      <c r="I39" s="17"/>
      <c r="J39" s="17"/>
      <c r="K39" s="35"/>
      <c r="L39" s="17"/>
      <c r="M39" s="17"/>
      <c r="N39" s="17"/>
      <c r="O39" s="17"/>
      <c r="P39" s="17"/>
      <c r="Q39" s="17"/>
      <c r="R39" s="17"/>
      <c r="S39" s="17"/>
      <c r="T39" s="18" t="n">
        <f aca="false">+SUM(H39:S39)</f>
        <v>0</v>
      </c>
      <c r="U39" s="19"/>
    </row>
    <row r="40" customFormat="false" ht="15" hidden="false" customHeight="false" outlineLevel="0" collapsed="false">
      <c r="A40" s="1" t="s">
        <v>69</v>
      </c>
      <c r="G40" s="12" t="n">
        <v>100</v>
      </c>
      <c r="H40" s="37"/>
      <c r="I40" s="17"/>
      <c r="J40" s="17"/>
      <c r="K40" s="35"/>
      <c r="L40" s="17"/>
      <c r="M40" s="17"/>
      <c r="N40" s="17"/>
      <c r="O40" s="17"/>
      <c r="P40" s="17"/>
      <c r="Q40" s="17"/>
      <c r="R40" s="17"/>
      <c r="S40" s="17"/>
      <c r="T40" s="18" t="n">
        <f aca="false">+SUM(H40:S40)</f>
        <v>0</v>
      </c>
      <c r="U40" s="19"/>
    </row>
    <row r="41" customFormat="false" ht="15" hidden="false" customHeight="false" outlineLevel="0" collapsed="false">
      <c r="A41" s="1" t="s">
        <v>70</v>
      </c>
      <c r="G41" s="12" t="n">
        <v>150</v>
      </c>
      <c r="H41" s="37"/>
      <c r="I41" s="17"/>
      <c r="J41" s="17"/>
      <c r="K41" s="35"/>
      <c r="L41" s="16" t="n">
        <v>53.27</v>
      </c>
      <c r="M41" s="16" t="n">
        <v>22.58</v>
      </c>
      <c r="N41" s="16" t="n">
        <v>22.38</v>
      </c>
      <c r="O41" s="16" t="n">
        <v>49.32</v>
      </c>
      <c r="P41" s="16" t="n">
        <v>21.2</v>
      </c>
      <c r="Q41" s="28"/>
      <c r="R41" s="28"/>
      <c r="S41" s="28"/>
      <c r="T41" s="18" t="n">
        <f aca="false">+SUM(H41:S41)</f>
        <v>168.75</v>
      </c>
      <c r="U41" s="19"/>
    </row>
    <row r="42" customFormat="false" ht="15" hidden="false" customHeight="false" outlineLevel="0" collapsed="false">
      <c r="A42" s="1" t="s">
        <v>71</v>
      </c>
      <c r="G42" s="12" t="n">
        <v>100</v>
      </c>
      <c r="H42" s="37"/>
      <c r="I42" s="17"/>
      <c r="J42" s="17"/>
      <c r="K42" s="35"/>
      <c r="L42" s="17"/>
      <c r="M42" s="17"/>
      <c r="N42" s="17"/>
      <c r="O42" s="17"/>
      <c r="P42" s="17"/>
      <c r="Q42" s="17"/>
      <c r="R42" s="17"/>
      <c r="S42" s="17"/>
      <c r="T42" s="18" t="n">
        <f aca="false">+SUM(H42:S42)</f>
        <v>0</v>
      </c>
      <c r="U42" s="19"/>
    </row>
    <row r="43" customFormat="false" ht="15" hidden="false" customHeight="false" outlineLevel="0" collapsed="false">
      <c r="A43" s="1" t="s">
        <v>72</v>
      </c>
      <c r="G43" s="12" t="n">
        <v>150</v>
      </c>
      <c r="H43" s="37"/>
      <c r="I43" s="17"/>
      <c r="J43" s="17"/>
      <c r="K43" s="35"/>
      <c r="L43" s="17"/>
      <c r="M43" s="17"/>
      <c r="N43" s="17"/>
      <c r="O43" s="17"/>
      <c r="P43" s="17"/>
      <c r="Q43" s="17"/>
      <c r="R43" s="17"/>
      <c r="S43" s="17"/>
      <c r="T43" s="18" t="n">
        <f aca="false">+SUM(H43:S43)</f>
        <v>0</v>
      </c>
      <c r="U43" s="19"/>
    </row>
    <row r="44" customFormat="false" ht="15" hidden="false" customHeight="false" outlineLevel="0" collapsed="false">
      <c r="A44" s="30" t="s">
        <v>73</v>
      </c>
      <c r="B44" s="31"/>
      <c r="C44" s="31"/>
      <c r="D44" s="31"/>
      <c r="E44" s="31"/>
      <c r="F44" s="31"/>
      <c r="G44" s="31"/>
      <c r="H44" s="32"/>
      <c r="I44" s="33"/>
      <c r="J44" s="33"/>
      <c r="K44" s="34"/>
      <c r="L44" s="33"/>
      <c r="M44" s="33"/>
      <c r="N44" s="33"/>
      <c r="O44" s="33"/>
      <c r="P44" s="33"/>
      <c r="Q44" s="33"/>
      <c r="R44" s="33"/>
      <c r="S44" s="33"/>
      <c r="T44" s="18" t="n">
        <f aca="false">+SUM(H44:S44)</f>
        <v>0</v>
      </c>
      <c r="U44" s="19"/>
    </row>
    <row r="45" customFormat="false" ht="15" hidden="false" customHeight="false" outlineLevel="0" collapsed="false">
      <c r="A45" s="1" t="s">
        <v>74</v>
      </c>
      <c r="G45" s="12" t="n">
        <v>1500</v>
      </c>
      <c r="H45" s="37"/>
      <c r="I45" s="16" t="n">
        <v>642</v>
      </c>
      <c r="J45" s="17"/>
      <c r="K45" s="55" t="n">
        <v>321</v>
      </c>
      <c r="L45" s="17"/>
      <c r="M45" s="17"/>
      <c r="N45" s="16" t="n">
        <v>588.5</v>
      </c>
      <c r="O45" s="17"/>
      <c r="P45" s="16" t="n">
        <v>214</v>
      </c>
      <c r="Q45" s="16" t="n">
        <v>428</v>
      </c>
      <c r="R45" s="28"/>
      <c r="S45" s="28"/>
      <c r="T45" s="18" t="n">
        <f aca="false">+SUM(H45:S45)</f>
        <v>2193.5</v>
      </c>
      <c r="U45" s="19"/>
    </row>
    <row r="46" customFormat="false" ht="15" hidden="false" customHeight="false" outlineLevel="0" collapsed="false">
      <c r="A46" s="30" t="s">
        <v>75</v>
      </c>
      <c r="B46" s="31"/>
      <c r="C46" s="31"/>
      <c r="D46" s="31"/>
      <c r="E46" s="31"/>
      <c r="F46" s="31"/>
      <c r="G46" s="31"/>
      <c r="H46" s="32"/>
      <c r="I46" s="33"/>
      <c r="J46" s="33"/>
      <c r="K46" s="34"/>
      <c r="L46" s="33"/>
      <c r="M46" s="33"/>
      <c r="N46" s="33"/>
      <c r="O46" s="33"/>
      <c r="P46" s="33"/>
      <c r="Q46" s="33"/>
      <c r="R46" s="33"/>
      <c r="S46" s="33"/>
      <c r="T46" s="18" t="n">
        <f aca="false">+SUM(H46:S46)</f>
        <v>0</v>
      </c>
      <c r="U46" s="19"/>
    </row>
    <row r="47" customFormat="false" ht="15" hidden="false" customHeight="false" outlineLevel="0" collapsed="false">
      <c r="A47" s="1" t="s">
        <v>76</v>
      </c>
      <c r="G47" s="12" t="n">
        <v>4500</v>
      </c>
      <c r="H47" s="56"/>
      <c r="I47" s="57" t="n">
        <v>124.97</v>
      </c>
      <c r="J47" s="57" t="n">
        <v>382.08</v>
      </c>
      <c r="K47" s="58" t="n">
        <v>139.6</v>
      </c>
      <c r="L47" s="59" t="n">
        <v>455.22</v>
      </c>
      <c r="M47" s="59" t="n">
        <v>455.22</v>
      </c>
      <c r="N47" s="59" t="n">
        <v>475.95</v>
      </c>
      <c r="O47" s="59" t="n">
        <v>468.53</v>
      </c>
      <c r="P47" s="59" t="n">
        <v>453.57</v>
      </c>
      <c r="Q47" s="59" t="n">
        <v>482.59</v>
      </c>
      <c r="R47" s="59" t="n">
        <v>468.53</v>
      </c>
      <c r="S47" s="59" t="n">
        <v>453.57</v>
      </c>
      <c r="T47" s="18" t="n">
        <f aca="false">+SUM(H47:S47)</f>
        <v>4359.83</v>
      </c>
      <c r="U47" s="19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</row>
    <row r="48" customFormat="false" ht="15" hidden="false" customHeight="false" outlineLevel="0" collapsed="false">
      <c r="A48" s="61" t="s">
        <v>77</v>
      </c>
      <c r="B48" s="62"/>
      <c r="C48" s="62"/>
      <c r="D48" s="62"/>
      <c r="E48" s="62"/>
      <c r="F48" s="62"/>
      <c r="G48" s="63" t="n">
        <v>21583.84</v>
      </c>
      <c r="H48" s="64" t="n">
        <f aca="false">+SUM(H4:H47)</f>
        <v>726.96</v>
      </c>
      <c r="I48" s="65" t="n">
        <f aca="false">+SUM(I4:I47)</f>
        <v>1983.84</v>
      </c>
      <c r="J48" s="65" t="n">
        <f aca="false">+SUM(J4:J47)</f>
        <v>1562.26</v>
      </c>
      <c r="K48" s="65" t="n">
        <f aca="false">+SUM(K4:K47)</f>
        <v>940.03</v>
      </c>
      <c r="L48" s="65" t="n">
        <f aca="false">+SUM(L4:L47)</f>
        <v>4010.87</v>
      </c>
      <c r="M48" s="65" t="n">
        <f aca="false">+SUM(M4:M47)</f>
        <v>1777.18</v>
      </c>
      <c r="N48" s="65" t="n">
        <f aca="false">+SUM(N4:N47)</f>
        <v>1378.75</v>
      </c>
      <c r="O48" s="65" t="n">
        <f aca="false">+SUM(O4:O47)</f>
        <v>1227.87</v>
      </c>
      <c r="P48" s="65" t="n">
        <f aca="false">+SUM(P4:P47)</f>
        <v>1805.03</v>
      </c>
      <c r="Q48" s="65" t="n">
        <f aca="false">+SUM(Q4:Q47)</f>
        <v>1710.25</v>
      </c>
      <c r="R48" s="65" t="n">
        <f aca="false">+SUM(R4:R47)</f>
        <v>4398.59</v>
      </c>
      <c r="S48" s="65" t="n">
        <f aca="false">+SUM(S4:S47)</f>
        <v>1473.15</v>
      </c>
      <c r="T48" s="66" t="n">
        <f aca="false">+SUM(H48:S48)</f>
        <v>22994.78</v>
      </c>
      <c r="U48" s="67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</row>
    <row r="49" customFormat="false" ht="15" hidden="false" customHeight="false" outlineLevel="0" collapsed="false">
      <c r="H49" s="68" t="s">
        <v>4</v>
      </c>
      <c r="I49" s="62" t="s">
        <v>5</v>
      </c>
      <c r="J49" s="62" t="s">
        <v>6</v>
      </c>
      <c r="K49" s="62" t="s">
        <v>7</v>
      </c>
      <c r="L49" s="62" t="s">
        <v>8</v>
      </c>
      <c r="M49" s="62" t="s">
        <v>9</v>
      </c>
      <c r="N49" s="62" t="s">
        <v>10</v>
      </c>
      <c r="O49" s="62" t="s">
        <v>11</v>
      </c>
      <c r="P49" s="62" t="s">
        <v>12</v>
      </c>
      <c r="Q49" s="62" t="s">
        <v>13</v>
      </c>
      <c r="R49" s="62" t="s">
        <v>14</v>
      </c>
      <c r="S49" s="62" t="s">
        <v>15</v>
      </c>
      <c r="T49" s="69" t="s">
        <v>78</v>
      </c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</row>
    <row r="50" customFormat="false" ht="15" hidden="false" customHeight="false" outlineLevel="0" collapsed="false"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</row>
    <row r="51" customFormat="false" ht="15" hidden="false" customHeight="false" outlineLevel="0" collapsed="false"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</row>
    <row r="52" customFormat="false" ht="15" hidden="false" customHeight="false" outlineLevel="0" collapsed="false">
      <c r="Q52" s="70"/>
      <c r="R52" s="70"/>
      <c r="S52" s="70"/>
      <c r="T52" s="71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60"/>
      <c r="BJ52" s="60"/>
      <c r="BK52" s="60"/>
      <c r="BL52" s="60"/>
    </row>
    <row r="53" customFormat="false" ht="15" hidden="false" customHeight="false" outlineLevel="0" collapsed="false">
      <c r="P53" s="60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60"/>
      <c r="BJ53" s="60"/>
      <c r="BK53" s="60"/>
      <c r="BL53" s="60"/>
    </row>
    <row r="54" customFormat="false" ht="15" hidden="false" customHeight="false" outlineLevel="0" collapsed="false">
      <c r="P54" s="60"/>
      <c r="Q54" s="60"/>
      <c r="R54" s="60"/>
      <c r="S54" s="60"/>
      <c r="T54" s="74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</row>
    <row r="55" customFormat="false" ht="15" hidden="false" customHeight="false" outlineLevel="0" collapsed="false">
      <c r="P55" s="60"/>
      <c r="Q55" s="60"/>
      <c r="R55" s="60"/>
      <c r="S55" s="60"/>
      <c r="T55" s="74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</row>
    <row r="56" customFormat="false" ht="15" hidden="false" customHeight="false" outlineLevel="0" collapsed="false">
      <c r="P56" s="60"/>
      <c r="Q56" s="60"/>
      <c r="R56" s="60"/>
      <c r="S56" s="60"/>
      <c r="T56" s="74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</row>
    <row r="57" customFormat="false" ht="15" hidden="false" customHeight="false" outlineLevel="0" collapsed="false">
      <c r="P57" s="60"/>
      <c r="Q57" s="60"/>
      <c r="R57" s="60"/>
      <c r="S57" s="60"/>
      <c r="T57" s="74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</row>
    <row r="58" customFormat="false" ht="15" hidden="false" customHeight="false" outlineLevel="0" collapsed="false"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</row>
    <row r="93" customFormat="false" ht="15" hidden="false" customHeight="false" outlineLevel="0" collapsed="false">
      <c r="O93" s="1" t="n">
        <f aca="false">+-P93</f>
        <v>-0</v>
      </c>
    </row>
    <row r="94" customFormat="false" ht="15" hidden="false" customHeight="false" outlineLevel="0" collapsed="false">
      <c r="O94" s="1" t="n">
        <f aca="false">+-P94</f>
        <v>-0</v>
      </c>
    </row>
    <row r="95" customFormat="false" ht="15" hidden="false" customHeight="false" outlineLevel="0" collapsed="false">
      <c r="O95" s="1" t="n">
        <f aca="false">+-P95</f>
        <v>-0</v>
      </c>
    </row>
    <row r="96" customFormat="false" ht="15" hidden="false" customHeight="false" outlineLevel="0" collapsed="false">
      <c r="O96" s="1" t="n">
        <f aca="false">+-P96</f>
        <v>-0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2025-05-05T10:24:58Z</dcterms:created>
  <dc:creator>Usuario</dc:creator>
  <dc:description/>
  <dc:language>es-ES</dc:language>
  <cp:lastModifiedBy/>
  <dcterms:modified xsi:type="dcterms:W3CDTF">2026-04-08T08:39:32Z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